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Z:\Projekty\Kogeneracja gazowa PP\CHP Słoneczna PP\7 Generalny Wykonawca PP\2_Umowa PP\SIWZ\"/>
    </mc:Choice>
  </mc:AlternateContent>
  <xr:revisionPtr revIDLastSave="0" documentId="13_ncr:1_{21375919-43B8-43E7-AAE3-BE78AD2BF33B}" xr6:coauthVersionLast="45" xr6:coauthVersionMax="45" xr10:uidLastSave="{00000000-0000-0000-0000-000000000000}"/>
  <bookViews>
    <workbookView xWindow="-108" yWindow="-108" windowWidth="41496" windowHeight="1689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37" i="1" s="1"/>
  <c r="E34" i="1"/>
  <c r="E20" i="1" l="1"/>
  <c r="E23" i="1" s="1"/>
  <c r="E22" i="1"/>
  <c r="E21" i="1"/>
  <c r="E35" i="1" l="1"/>
  <c r="E36" i="1"/>
  <c r="E24" i="1"/>
  <c r="E38" i="1" s="1"/>
  <c r="E39" i="1" l="1"/>
</calcChain>
</file>

<file path=xl/sharedStrings.xml><?xml version="1.0" encoding="utf-8"?>
<sst xmlns="http://schemas.openxmlformats.org/spreadsheetml/2006/main" count="68" uniqueCount="50">
  <si>
    <t>kg/GJ</t>
  </si>
  <si>
    <t>%</t>
  </si>
  <si>
    <t>h</t>
  </si>
  <si>
    <t>MWc</t>
  </si>
  <si>
    <t>MWe</t>
  </si>
  <si>
    <t>Moc elektryczna brutto instalacji kogeneracji gazowej</t>
  </si>
  <si>
    <t>Moc cieplna instalacji kogeneracji gazowej</t>
  </si>
  <si>
    <t>Sprawność cieplna</t>
  </si>
  <si>
    <t>Dyspozycyjność instalacji kogeneracji gazowej w roku</t>
  </si>
  <si>
    <t>Zużycie energii elektrycznej na potrzeby własne</t>
  </si>
  <si>
    <t>Moc dostarczana do instalacji kogeneracji w paliwie</t>
  </si>
  <si>
    <t>MW</t>
  </si>
  <si>
    <t>Sprawność całkowita</t>
  </si>
  <si>
    <t>2. Parametry eksploatacyjne</t>
  </si>
  <si>
    <t>Roczna produkcja energii elektrycznej brutto</t>
  </si>
  <si>
    <t>MWh</t>
  </si>
  <si>
    <t>Roczne zużycie paliwa</t>
  </si>
  <si>
    <t>TAK/NIE</t>
  </si>
  <si>
    <t>Sprężarka w instalacji gazu dla silników gazowych (niepotrzebne skreślić)</t>
  </si>
  <si>
    <t>Zapotrzebowanie na energię elektryczną na potrzeby własne instalacji kogeneracji (bez uwzględnienia sprężarki gazu)</t>
  </si>
  <si>
    <t>Średnie zużycie energii elektrycznej na potrzeby własne instalacji kogeneracji (bez uwzględnienia sprężarki gazu)</t>
  </si>
  <si>
    <t>Roczna produkcja energii elektrycznej netto (energia sprzedana do sieci OSD)</t>
  </si>
  <si>
    <t xml:space="preserve">Sprawność referencyjna rozdzielnego wytwarzania energii elektrycznej </t>
  </si>
  <si>
    <t>Sprawność referencyjna rozdzielnego wytwarzania energii cieplnej</t>
  </si>
  <si>
    <t>PES</t>
  </si>
  <si>
    <t>3. Parametry referencyjne</t>
  </si>
  <si>
    <t>4. Osiągnięty efekt</t>
  </si>
  <si>
    <t>Zmniejszenie zużycia energii pierwotnej</t>
  </si>
  <si>
    <t>GJ</t>
  </si>
  <si>
    <t>t</t>
  </si>
  <si>
    <t>Roczna produkcja ciepła</t>
  </si>
  <si>
    <t>Tabela obliczeń rezultatu bezpośredniego</t>
  </si>
  <si>
    <t>Wykonawca wypełnia pola zaznaczone kolorem zielonym i wydruk uzupełnionej tabeli dołącza do oferty</t>
  </si>
  <si>
    <t xml:space="preserve">Pełnienie funkcji Generalnego Wykonawcy Inwestycji w ramach realizacji projektu pn. „Rozbudowa systemu ciepłowniczego w Słupsku poprzez budowę wysokosprawnego źródła gazowego w kogeneracji o mocy do 20 MW w ramach „Słupskiego Klastra Bioenergetycznego” realizowanego przez ENGIE EC Słupsk Sp. z o.o. w Słupsku” </t>
  </si>
  <si>
    <t>data i podpis upoważnionego przedstawiciela Wykonawcy</t>
  </si>
  <si>
    <t>…................................................................................................................................</t>
  </si>
  <si>
    <t>Załącznik nr 13</t>
  </si>
  <si>
    <t>Sprawność elektryczna brutto (uwzględniająca moc na zaciskach generatorów)</t>
  </si>
  <si>
    <t>Moc zainstalowana sprężarki gazu ziemnego (wpisać wartość większą od 0 w przypadku stosowania sprężarki gazu ziemnego)</t>
  </si>
  <si>
    <t>Wskaźnik emisji dwutlenku węgla przy produkcji energii elektrycznej w elektrowniach zasilających Krajowy System Elektroenergetyczny z uwzględnieniem strat przesyłu ,</t>
  </si>
  <si>
    <t xml:space="preserve">Wskaźnik emisji dwutlenku węgla przy produkcji energii elektrycznej w elektrowniach zasilających Krajowy System Elektroenergetyczny bez uwzględnienia strat przesyłu </t>
  </si>
  <si>
    <t xml:space="preserve">Wskaźnik emisji dwutlenku węgla z dotychczas stosowanego paliwa </t>
  </si>
  <si>
    <t xml:space="preserve">Wskaźnik emisji dwutlenku węgla ze stosowanego paliwa </t>
  </si>
  <si>
    <t xml:space="preserve">Roczna emisja dwutlenku węgla z instalacji w wyniku realizacji projektu </t>
  </si>
  <si>
    <t xml:space="preserve">Zastąpiona emisja dwutlenku węgla jaka zostałaby wyprodukowana w zlikwidowanej instalacji lub w wyniku ograniczonej produkcji z dotychczasowej instalacji </t>
  </si>
  <si>
    <t xml:space="preserve">Zastąpiona emisja dwutlenku węgla jaka zostałaby wyprodukowana w dodatkowo pobranej z krajowego lub lokalnego systemu zaopatrzenia w energię elektryczną i cieplną </t>
  </si>
  <si>
    <t xml:space="preserve">Redukcja emisji dwutlenku węgla wynikających z realizacji projektu w ramach działania 1.6.1 </t>
  </si>
  <si>
    <t>-</t>
  </si>
  <si>
    <t>1. Paramety oferowanej instalacji kogeneracji gazowej</t>
  </si>
  <si>
    <t>Nr postępowania: 3/CHP-U/2019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</si>
</sst>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i/>
      <sz val="12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4"/>
      <color theme="1"/>
      <name val="Cambria"/>
      <family val="1"/>
      <charset val="238"/>
    </font>
    <font>
      <b/>
      <i/>
      <sz val="12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center" vertical="center"/>
      <protection hidden="1"/>
    </xf>
    <xf numFmtId="4" fontId="1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716186</xdr:colOff>
      <xdr:row>3</xdr:row>
      <xdr:rowOff>150495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" y="0"/>
          <a:ext cx="7723864" cy="8444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5"/>
  <sheetViews>
    <sheetView tabSelected="1" zoomScale="70" zoomScaleNormal="70" workbookViewId="0">
      <selection activeCell="E45" sqref="B1:E45"/>
    </sheetView>
  </sheetViews>
  <sheetFormatPr defaultColWidth="47.33203125" defaultRowHeight="17.399999999999999" x14ac:dyDescent="0.3"/>
  <cols>
    <col min="1" max="1" width="7.33203125" style="2" customWidth="1"/>
    <col min="2" max="2" width="12.44140625" style="8" customWidth="1"/>
    <col min="3" max="3" width="105" style="1" customWidth="1"/>
    <col min="4" max="4" width="25.88671875" style="2" customWidth="1"/>
    <col min="5" max="5" width="40.33203125" style="3" customWidth="1"/>
    <col min="6" max="6" width="67.109375" style="2" customWidth="1"/>
    <col min="7" max="16384" width="47.33203125" style="2"/>
  </cols>
  <sheetData>
    <row r="1" spans="2:5" x14ac:dyDescent="0.3">
      <c r="B1" s="12"/>
      <c r="E1" s="20" t="s">
        <v>49</v>
      </c>
    </row>
    <row r="2" spans="2:5" x14ac:dyDescent="0.3">
      <c r="B2" s="12"/>
      <c r="E2" s="13" t="s">
        <v>36</v>
      </c>
    </row>
    <row r="3" spans="2:5" x14ac:dyDescent="0.3">
      <c r="B3" s="12"/>
    </row>
    <row r="4" spans="2:5" ht="46.2" customHeight="1" x14ac:dyDescent="0.3">
      <c r="B4" s="21" t="s">
        <v>33</v>
      </c>
      <c r="C4" s="21"/>
      <c r="D4" s="21"/>
      <c r="E4" s="21"/>
    </row>
    <row r="5" spans="2:5" ht="15" x14ac:dyDescent="0.3">
      <c r="B5" s="14"/>
      <c r="C5" s="14"/>
      <c r="D5" s="14"/>
      <c r="E5" s="14"/>
    </row>
    <row r="6" spans="2:5" x14ac:dyDescent="0.3">
      <c r="B6" s="23" t="s">
        <v>31</v>
      </c>
      <c r="C6" s="23"/>
    </row>
    <row r="7" spans="2:5" ht="15" x14ac:dyDescent="0.3">
      <c r="B7" s="1" t="s">
        <v>32</v>
      </c>
    </row>
    <row r="8" spans="2:5" x14ac:dyDescent="0.3">
      <c r="B8" s="24" t="s">
        <v>48</v>
      </c>
      <c r="C8" s="24"/>
      <c r="D8" s="24"/>
      <c r="E8" s="24"/>
    </row>
    <row r="9" spans="2:5" ht="15" x14ac:dyDescent="0.3">
      <c r="B9" s="4">
        <v>1</v>
      </c>
      <c r="C9" s="5" t="s">
        <v>5</v>
      </c>
      <c r="D9" s="4" t="s">
        <v>4</v>
      </c>
      <c r="E9" s="18">
        <v>0</v>
      </c>
    </row>
    <row r="10" spans="2:5" ht="15" x14ac:dyDescent="0.3">
      <c r="B10" s="4">
        <v>2</v>
      </c>
      <c r="C10" s="5" t="s">
        <v>6</v>
      </c>
      <c r="D10" s="4" t="s">
        <v>3</v>
      </c>
      <c r="E10" s="18">
        <v>0</v>
      </c>
    </row>
    <row r="11" spans="2:5" ht="15" x14ac:dyDescent="0.3">
      <c r="B11" s="4">
        <v>3</v>
      </c>
      <c r="C11" s="5" t="s">
        <v>37</v>
      </c>
      <c r="D11" s="4" t="s">
        <v>1</v>
      </c>
      <c r="E11" s="16">
        <v>0</v>
      </c>
    </row>
    <row r="12" spans="2:5" ht="15" x14ac:dyDescent="0.3">
      <c r="B12" s="4">
        <v>4</v>
      </c>
      <c r="C12" s="5" t="s">
        <v>7</v>
      </c>
      <c r="D12" s="4" t="s">
        <v>1</v>
      </c>
      <c r="E12" s="16">
        <v>0</v>
      </c>
    </row>
    <row r="13" spans="2:5" ht="15" x14ac:dyDescent="0.3">
      <c r="B13" s="4">
        <v>5</v>
      </c>
      <c r="C13" s="5" t="s">
        <v>12</v>
      </c>
      <c r="D13" s="4" t="s">
        <v>1</v>
      </c>
      <c r="E13" s="16">
        <v>0</v>
      </c>
    </row>
    <row r="14" spans="2:5" ht="15" x14ac:dyDescent="0.3">
      <c r="B14" s="4">
        <v>6</v>
      </c>
      <c r="C14" s="5" t="s">
        <v>10</v>
      </c>
      <c r="D14" s="4" t="s">
        <v>11</v>
      </c>
      <c r="E14" s="18">
        <v>0</v>
      </c>
    </row>
    <row r="15" spans="2:5" ht="15" x14ac:dyDescent="0.3">
      <c r="B15" s="4">
        <v>7</v>
      </c>
      <c r="C15" s="5" t="s">
        <v>8</v>
      </c>
      <c r="D15" s="4" t="s">
        <v>2</v>
      </c>
      <c r="E15" s="17">
        <v>0</v>
      </c>
    </row>
    <row r="16" spans="2:5" ht="15" x14ac:dyDescent="0.3">
      <c r="B16" s="4">
        <v>8</v>
      </c>
      <c r="C16" s="5" t="s">
        <v>18</v>
      </c>
      <c r="D16" s="4" t="s">
        <v>47</v>
      </c>
      <c r="E16" s="17" t="s">
        <v>17</v>
      </c>
    </row>
    <row r="17" spans="2:5" ht="30" x14ac:dyDescent="0.3">
      <c r="B17" s="4">
        <v>9</v>
      </c>
      <c r="C17" s="6" t="s">
        <v>38</v>
      </c>
      <c r="D17" s="4" t="s">
        <v>4</v>
      </c>
      <c r="E17" s="16">
        <v>0</v>
      </c>
    </row>
    <row r="18" spans="2:5" x14ac:dyDescent="0.3">
      <c r="B18" s="24" t="s">
        <v>13</v>
      </c>
      <c r="C18" s="24"/>
      <c r="D18" s="24"/>
      <c r="E18" s="24"/>
    </row>
    <row r="19" spans="2:5" ht="30" x14ac:dyDescent="0.3">
      <c r="B19" s="4">
        <v>1</v>
      </c>
      <c r="C19" s="6" t="s">
        <v>19</v>
      </c>
      <c r="D19" s="4" t="s">
        <v>1</v>
      </c>
      <c r="E19" s="11">
        <v>2.98</v>
      </c>
    </row>
    <row r="20" spans="2:5" ht="30" x14ac:dyDescent="0.3">
      <c r="B20" s="4">
        <v>2</v>
      </c>
      <c r="C20" s="6" t="s">
        <v>20</v>
      </c>
      <c r="D20" s="4" t="s">
        <v>4</v>
      </c>
      <c r="E20" s="9">
        <f>E19*E9/100</f>
        <v>0</v>
      </c>
    </row>
    <row r="21" spans="2:5" ht="15" x14ac:dyDescent="0.3">
      <c r="B21" s="4">
        <v>3</v>
      </c>
      <c r="C21" s="5" t="s">
        <v>16</v>
      </c>
      <c r="D21" s="4" t="s">
        <v>28</v>
      </c>
      <c r="E21" s="10">
        <f>E14*E15*3.6</f>
        <v>0</v>
      </c>
    </row>
    <row r="22" spans="2:5" ht="15" x14ac:dyDescent="0.3">
      <c r="B22" s="4">
        <v>4</v>
      </c>
      <c r="C22" s="5" t="s">
        <v>14</v>
      </c>
      <c r="D22" s="4" t="s">
        <v>15</v>
      </c>
      <c r="E22" s="10">
        <f>E9*E15</f>
        <v>0</v>
      </c>
    </row>
    <row r="23" spans="2:5" ht="15" x14ac:dyDescent="0.3">
      <c r="B23" s="4">
        <v>5</v>
      </c>
      <c r="C23" s="5" t="s">
        <v>9</v>
      </c>
      <c r="D23" s="4" t="s">
        <v>15</v>
      </c>
      <c r="E23" s="10">
        <f>(E20+E17)*E15</f>
        <v>0</v>
      </c>
    </row>
    <row r="24" spans="2:5" ht="15" x14ac:dyDescent="0.3">
      <c r="B24" s="4">
        <v>6</v>
      </c>
      <c r="C24" s="5" t="s">
        <v>21</v>
      </c>
      <c r="D24" s="4" t="s">
        <v>15</v>
      </c>
      <c r="E24" s="10">
        <f>E22-E23</f>
        <v>0</v>
      </c>
    </row>
    <row r="25" spans="2:5" ht="15" x14ac:dyDescent="0.3">
      <c r="B25" s="4">
        <v>7</v>
      </c>
      <c r="C25" s="5" t="s">
        <v>30</v>
      </c>
      <c r="D25" s="4" t="s">
        <v>28</v>
      </c>
      <c r="E25" s="10">
        <f>3.6*E10*E15</f>
        <v>0</v>
      </c>
    </row>
    <row r="26" spans="2:5" x14ac:dyDescent="0.3">
      <c r="B26" s="24" t="s">
        <v>25</v>
      </c>
      <c r="C26" s="24"/>
      <c r="D26" s="24"/>
      <c r="E26" s="24"/>
    </row>
    <row r="27" spans="2:5" ht="15" x14ac:dyDescent="0.3">
      <c r="B27" s="4">
        <v>1</v>
      </c>
      <c r="C27" s="5" t="s">
        <v>22</v>
      </c>
      <c r="D27" s="4" t="s">
        <v>1</v>
      </c>
      <c r="E27" s="11">
        <v>51.7</v>
      </c>
    </row>
    <row r="28" spans="2:5" ht="15" x14ac:dyDescent="0.3">
      <c r="B28" s="4">
        <v>2</v>
      </c>
      <c r="C28" s="5" t="s">
        <v>23</v>
      </c>
      <c r="D28" s="4" t="s">
        <v>1</v>
      </c>
      <c r="E28" s="11">
        <v>92</v>
      </c>
    </row>
    <row r="29" spans="2:5" ht="30" x14ac:dyDescent="0.3">
      <c r="B29" s="4">
        <v>3</v>
      </c>
      <c r="C29" s="6" t="s">
        <v>39</v>
      </c>
      <c r="D29" s="4" t="s">
        <v>0</v>
      </c>
      <c r="E29" s="11">
        <v>304</v>
      </c>
    </row>
    <row r="30" spans="2:5" ht="30" x14ac:dyDescent="0.3">
      <c r="B30" s="4">
        <v>4</v>
      </c>
      <c r="C30" s="6" t="s">
        <v>40</v>
      </c>
      <c r="D30" s="4" t="s">
        <v>0</v>
      </c>
      <c r="E30" s="11">
        <v>267.60000000000002</v>
      </c>
    </row>
    <row r="31" spans="2:5" ht="15" x14ac:dyDescent="0.3">
      <c r="B31" s="4">
        <v>5</v>
      </c>
      <c r="C31" s="5" t="s">
        <v>41</v>
      </c>
      <c r="D31" s="4" t="s">
        <v>0</v>
      </c>
      <c r="E31" s="11">
        <v>94.85</v>
      </c>
    </row>
    <row r="32" spans="2:5" ht="15" x14ac:dyDescent="0.3">
      <c r="B32" s="4">
        <v>6</v>
      </c>
      <c r="C32" s="5" t="s">
        <v>42</v>
      </c>
      <c r="D32" s="4" t="s">
        <v>0</v>
      </c>
      <c r="E32" s="11">
        <v>55.82</v>
      </c>
    </row>
    <row r="33" spans="2:5" x14ac:dyDescent="0.3">
      <c r="B33" s="24" t="s">
        <v>26</v>
      </c>
      <c r="C33" s="24"/>
      <c r="D33" s="24"/>
      <c r="E33" s="24"/>
    </row>
    <row r="34" spans="2:5" x14ac:dyDescent="0.3">
      <c r="B34" s="7">
        <v>1</v>
      </c>
      <c r="C34" s="5" t="s">
        <v>24</v>
      </c>
      <c r="D34" s="19" t="s">
        <v>1</v>
      </c>
      <c r="E34" s="10" t="e">
        <f>(1-(1/(E11/E27+E12/E28)))*100</f>
        <v>#DIV/0!</v>
      </c>
    </row>
    <row r="35" spans="2:5" ht="15" x14ac:dyDescent="0.3">
      <c r="B35" s="7">
        <v>2</v>
      </c>
      <c r="C35" s="5" t="s">
        <v>27</v>
      </c>
      <c r="D35" s="4" t="s">
        <v>28</v>
      </c>
      <c r="E35" s="10" t="e">
        <f>(E21/(1-E34/100))-E21</f>
        <v>#DIV/0!</v>
      </c>
    </row>
    <row r="36" spans="2:5" ht="15" x14ac:dyDescent="0.3">
      <c r="B36" s="7">
        <v>3</v>
      </c>
      <c r="C36" s="5" t="s">
        <v>43</v>
      </c>
      <c r="D36" s="4" t="s">
        <v>29</v>
      </c>
      <c r="E36" s="10">
        <f>E21*E32/1000</f>
        <v>0</v>
      </c>
    </row>
    <row r="37" spans="2:5" ht="30" x14ac:dyDescent="0.3">
      <c r="B37" s="7">
        <v>4</v>
      </c>
      <c r="C37" s="6" t="s">
        <v>44</v>
      </c>
      <c r="D37" s="4" t="s">
        <v>29</v>
      </c>
      <c r="E37" s="10">
        <f>(E31*E25/0.8624)/1000</f>
        <v>0</v>
      </c>
    </row>
    <row r="38" spans="2:5" ht="30" x14ac:dyDescent="0.3">
      <c r="B38" s="7">
        <v>5</v>
      </c>
      <c r="C38" s="6" t="s">
        <v>45</v>
      </c>
      <c r="D38" s="4" t="s">
        <v>29</v>
      </c>
      <c r="E38" s="10">
        <f>3.6*(E24*E30+E23*E29)/1000</f>
        <v>0</v>
      </c>
    </row>
    <row r="39" spans="2:5" ht="15" x14ac:dyDescent="0.3">
      <c r="B39" s="7">
        <v>6</v>
      </c>
      <c r="C39" s="5" t="s">
        <v>46</v>
      </c>
      <c r="D39" s="4" t="s">
        <v>29</v>
      </c>
      <c r="E39" s="10">
        <f>E38+E37-E36</f>
        <v>0</v>
      </c>
    </row>
    <row r="44" spans="2:5" x14ac:dyDescent="0.3">
      <c r="D44" s="22" t="s">
        <v>35</v>
      </c>
      <c r="E44" s="22"/>
    </row>
    <row r="45" spans="2:5" x14ac:dyDescent="0.3">
      <c r="C45" s="2"/>
      <c r="D45" s="15" t="s">
        <v>34</v>
      </c>
    </row>
  </sheetData>
  <sheetProtection password="ECD2" sheet="1" objects="1" scenarios="1"/>
  <mergeCells count="7">
    <mergeCell ref="B4:E4"/>
    <mergeCell ref="D44:E44"/>
    <mergeCell ref="B6:C6"/>
    <mergeCell ref="B26:E26"/>
    <mergeCell ref="B33:E33"/>
    <mergeCell ref="B8:E8"/>
    <mergeCell ref="B18:E18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Sasza</dc:creator>
  <cp:lastModifiedBy>PIOTR PODWORSKI</cp:lastModifiedBy>
  <cp:lastPrinted>2019-12-18T14:55:11Z</cp:lastPrinted>
  <dcterms:created xsi:type="dcterms:W3CDTF">2017-11-20T10:03:59Z</dcterms:created>
  <dcterms:modified xsi:type="dcterms:W3CDTF">2019-12-18T14:55:14Z</dcterms:modified>
</cp:coreProperties>
</file>